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<sst xmlns="http://schemas.openxmlformats.org/spreadsheetml/2006/main" count="64" uniqueCount="53">
  <si>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ACTIF IMMOBILISE</t>
  </si>
  <si>
    <t>CAPITAUX PROPRES</t>
  </si>
  <si>
    <t xml:space="preserve">  Immobilisations incorporelles</t>
  </si>
  <si>
    <t xml:space="preserve">  Capital</t>
  </si>
  <si>
    <t xml:space="preserve">  Immobilisations corporelles</t>
  </si>
  <si>
    <t>Total</t>
  </si>
  <si>
    <t>DETTES</t>
  </si>
  <si>
    <t>ACTIF CIRCULANT</t>
  </si>
  <si>
    <t xml:space="preserve">  Emprunts bancaires</t>
  </si>
  <si>
    <t xml:space="preserve">  Stocks</t>
  </si>
  <si>
    <t xml:space="preserve">  Disponibilités</t>
  </si>
  <si>
    <t>Total général</t>
  </si>
  <si>
    <t>EMPLOIS (Actif)</t>
  </si>
  <si>
    <t>RESSOURCES (Passif)</t>
  </si>
  <si>
    <t>CHARGES</t>
  </si>
  <si>
    <t>n</t>
  </si>
  <si>
    <t>PRODUITS</t>
  </si>
  <si>
    <t>Charges d'exploitation</t>
  </si>
  <si>
    <t>Produits d'exploitation</t>
  </si>
  <si>
    <t xml:space="preserve">  Achats de matières</t>
  </si>
  <si>
    <t xml:space="preserve">  Ventes de marchandises</t>
  </si>
  <si>
    <t xml:space="preserve">  Variation de stocks</t>
  </si>
  <si>
    <t xml:space="preserve">  Autres charges externes</t>
  </si>
  <si>
    <t>Montant du chiffre d 'affaires</t>
  </si>
  <si>
    <t xml:space="preserve">  Impôts et taxes</t>
  </si>
  <si>
    <t xml:space="preserve">  Salaires et traitements</t>
  </si>
  <si>
    <t xml:space="preserve">  Charges sociales</t>
  </si>
  <si>
    <t>Produits financiers</t>
  </si>
  <si>
    <t xml:space="preserve">  Dotations aux amortissements</t>
  </si>
  <si>
    <t>Produits exceptionnels</t>
  </si>
  <si>
    <t xml:space="preserve">  et aux provisions</t>
  </si>
  <si>
    <t>Charges financières</t>
  </si>
  <si>
    <t>Charges exceptionnelles</t>
  </si>
  <si>
    <t>Total des charges</t>
  </si>
  <si>
    <t>Total des produits</t>
  </si>
  <si>
    <t>Solde créditeur = bénéfice</t>
  </si>
  <si>
    <t>Solde débiteur = perte</t>
  </si>
  <si>
    <t xml:space="preserve">   Production vendue</t>
  </si>
  <si>
    <t xml:space="preserve">  Résultat</t>
  </si>
  <si>
    <t>Brut</t>
  </si>
  <si>
    <t>Amt.</t>
  </si>
  <si>
    <t>Net</t>
  </si>
  <si>
    <t>n-1</t>
  </si>
  <si>
    <t>Compte de résultat</t>
  </si>
  <si>
    <t>Bilan</t>
  </si>
  <si>
    <t>Réponses</t>
  </si>
  <si>
    <t xml:space="preserve">  Clients</t>
  </si>
  <si>
    <t xml:space="preserve">  Fournisseurs</t>
  </si>
  <si>
    <t>Le besoin en fonds de roulement…</t>
  </si>
  <si>
    <t>Stocks</t>
  </si>
  <si>
    <t>+ Clients</t>
  </si>
  <si>
    <t>- Fournisseurs</t>
  </si>
  <si>
    <t>Besoin en fonds de roulement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</si>
</sst>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  <numFmt numFmtId="174" formatCode="#,##0.00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Wingdings"/>
      <family val="0"/>
    </font>
    <font>
      <b/>
      <sz val="10"/>
      <color indexed="5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7" fillId="0" borderId="0" xfId="0" applyFont="1" applyAlignment="1">
      <alignment/>
    </xf>
    <xf numFmtId="0" fontId="4" fillId="0" borderId="0" xfId="15" applyAlignment="1">
      <alignment/>
    </xf>
    <xf numFmtId="3" fontId="12" fillId="3" borderId="5" xfId="0" applyNumberFormat="1" applyFont="1" applyFill="1" applyBorder="1" applyAlignment="1">
      <alignment/>
    </xf>
    <xf numFmtId="0" fontId="12" fillId="2" borderId="1" xfId="0" applyFont="1" applyFill="1" applyBorder="1" applyAlignment="1" quotePrefix="1">
      <alignment/>
    </xf>
    <xf numFmtId="0" fontId="2" fillId="3" borderId="9" xfId="0" applyFont="1" applyFill="1" applyBorder="1" applyAlignment="1">
      <alignment/>
    </xf>
    <xf numFmtId="3" fontId="2" fillId="3" borderId="0" xfId="0" applyNumberFormat="1" applyFont="1" applyFill="1" applyBorder="1" applyAlignment="1" applyProtection="1">
      <alignment/>
      <protection locked="0"/>
    </xf>
    <xf numFmtId="3" fontId="2" fillId="3" borderId="10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 quotePrefix="1">
      <alignment/>
    </xf>
    <xf numFmtId="3" fontId="12" fillId="3" borderId="7" xfId="0" applyNumberFormat="1" applyFont="1" applyFill="1" applyBorder="1" applyAlignment="1">
      <alignment/>
    </xf>
    <xf numFmtId="3" fontId="12" fillId="3" borderId="6" xfId="0" applyNumberFormat="1" applyFont="1" applyFill="1" applyBorder="1" applyAlignment="1">
      <alignment/>
    </xf>
    <xf numFmtId="0" fontId="7" fillId="3" borderId="12" xfId="0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4" fillId="3" borderId="5" xfId="0" applyNumberFormat="1" applyFont="1" applyFill="1" applyBorder="1" applyAlignment="1">
      <alignment/>
    </xf>
    <xf numFmtId="3" fontId="14" fillId="3" borderId="0" xfId="0" applyNumberFormat="1" applyFont="1" applyFill="1" applyBorder="1" applyAlignment="1">
      <alignment/>
    </xf>
    <xf numFmtId="0" fontId="11" fillId="3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29150" y="0"/>
          <a:ext cx="3990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Ø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Supposons que les aménagements coûtent 10000. Remplacez les 9000 d'immobilisations corporelles par 10000. Que se passe-t-il ? Que faut-il faire ?
</a:t>
          </a:r>
          <a:r>
            <a:rPr lang="en-US" cap="none" sz="1000" b="1" i="0" u="none" baseline="0">
              <a:solidFill>
                <a:srgbClr val="969696"/>
              </a:solidFill>
            </a:rPr>
            <a:t>Ø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Quel est le montant de l'emprunt à souscrire pour financer les amanagements de 10000 et disposer de disponibilités de 1000 ? Saisir le nouveau montant de l'emprunt. Vérifiez.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247650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133850" y="0"/>
          <a:ext cx="51435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17</xdr:row>
      <xdr:rowOff>38100</xdr:rowOff>
    </xdr:from>
    <xdr:to>
      <xdr:col>14</xdr:col>
      <xdr:colOff>142875</xdr:colOff>
      <xdr:row>24</xdr:row>
      <xdr:rowOff>95250</xdr:rowOff>
    </xdr:to>
    <xdr:sp>
      <xdr:nvSpPr>
        <xdr:cNvPr id="3" name="Rectangle 9"/>
        <xdr:cNvSpPr>
          <a:spLocks/>
        </xdr:cNvSpPr>
      </xdr:nvSpPr>
      <xdr:spPr>
        <a:xfrm>
          <a:off x="7181850" y="2905125"/>
          <a:ext cx="3495675" cy="1190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Supposons que le  stock soit de 1500 et les créances clients de 1200. Modifier le stock en H11 et les créances clients en H12 :
</a:t>
          </a:r>
          <a:r>
            <a:rPr lang="en-US" cap="none" sz="1000" b="1" i="0" u="none" baseline="0">
              <a:solidFill>
                <a:srgbClr val="969696"/>
              </a:solidFill>
            </a:rPr>
            <a:t>Ø 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Les disponibilités ont-elles changé ? De combien ?
</a:t>
          </a:r>
          <a:r>
            <a:rPr lang="en-US" cap="none" sz="1000" b="1" i="0" u="none" baseline="0">
              <a:solidFill>
                <a:srgbClr val="969696"/>
              </a:solidFill>
            </a:rPr>
            <a:t>Ø 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Le Besoin en Fonds de Roulement a-t-il changé ? De combien ?</a:t>
          </a:r>
        </a:p>
      </xdr:txBody>
    </xdr:sp>
    <xdr:clientData/>
  </xdr:twoCellAnchor>
  <xdr:twoCellAnchor>
    <xdr:from>
      <xdr:col>9</xdr:col>
      <xdr:colOff>228600</xdr:colOff>
      <xdr:row>15</xdr:row>
      <xdr:rowOff>28575</xdr:rowOff>
    </xdr:from>
    <xdr:to>
      <xdr:col>10</xdr:col>
      <xdr:colOff>38100</xdr:colOff>
      <xdr:row>17</xdr:row>
      <xdr:rowOff>38100</xdr:rowOff>
    </xdr:to>
    <xdr:sp>
      <xdr:nvSpPr>
        <xdr:cNvPr id="4" name="AutoShape 10"/>
        <xdr:cNvSpPr>
          <a:spLocks/>
        </xdr:cNvSpPr>
      </xdr:nvSpPr>
      <xdr:spPr>
        <a:xfrm>
          <a:off x="7553325" y="2533650"/>
          <a:ext cx="323850" cy="3714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76200</xdr:rowOff>
    </xdr:from>
    <xdr:to>
      <xdr:col>8</xdr:col>
      <xdr:colOff>381000</xdr:colOff>
      <xdr:row>20</xdr:row>
      <xdr:rowOff>47625</xdr:rowOff>
    </xdr:to>
    <xdr:sp>
      <xdr:nvSpPr>
        <xdr:cNvPr id="5" name="AutoShape 11"/>
        <xdr:cNvSpPr>
          <a:spLocks/>
        </xdr:cNvSpPr>
      </xdr:nvSpPr>
      <xdr:spPr>
        <a:xfrm>
          <a:off x="6810375" y="3105150"/>
          <a:ext cx="381000" cy="2952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3</xdr:row>
      <xdr:rowOff>114300</xdr:rowOff>
    </xdr:from>
    <xdr:to>
      <xdr:col>26</xdr:col>
      <xdr:colOff>19050</xdr:colOff>
      <xdr:row>15</xdr:row>
      <xdr:rowOff>9525</xdr:rowOff>
    </xdr:to>
    <xdr:sp>
      <xdr:nvSpPr>
        <xdr:cNvPr id="6" name="Rectangle 12"/>
        <xdr:cNvSpPr>
          <a:spLocks/>
        </xdr:cNvSpPr>
      </xdr:nvSpPr>
      <xdr:spPr>
        <a:xfrm>
          <a:off x="12582525" y="676275"/>
          <a:ext cx="7115175" cy="183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Supposons que le  stock soit de 1500 et les créances clients de 1200. Modifier le stock en H11 et les créances clients en H12 :
</a:t>
          </a:r>
          <a:r>
            <a:rPr lang="en-US" cap="none" sz="1000" b="1" i="0" u="none" baseline="0">
              <a:solidFill>
                <a:srgbClr val="969696"/>
              </a:solidFill>
            </a:rPr>
            <a:t>Ø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  Les disponibilités ont-elles changé ? De combien ?
</a:t>
          </a: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Les disponibilités ont diminué de 600.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969696"/>
              </a:solidFill>
            </a:rPr>
            <a:t>Ø </a:t>
          </a: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Le Besoin en Fonds de Roulement a-t-il changé ? De combien ?
</a:t>
          </a:r>
          <a:r>
            <a:rPr lang="en-US" cap="none" sz="10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Le besoin en fonds de roulement a augmenté de 600.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22.57421875" style="0" customWidth="1"/>
    <col min="3" max="3" width="8.00390625" style="0" customWidth="1"/>
    <col min="4" max="4" width="21.421875" style="0" customWidth="1"/>
    <col min="5" max="5" width="7.140625" style="0" customWidth="1"/>
    <col min="6" max="6" width="4.00390625" style="0" customWidth="1"/>
    <col min="7" max="7" width="28.421875" style="0" customWidth="1"/>
    <col min="8" max="11" width="7.7109375" style="0" customWidth="1"/>
    <col min="12" max="12" width="17.28125" style="0" customWidth="1"/>
    <col min="13" max="14" width="7.7109375" style="0" customWidth="1"/>
  </cols>
  <sheetData>
    <row r="2" ht="15.75">
      <c r="B2" s="1" t="s">
        <v>48</v>
      </c>
    </row>
    <row r="3" ht="15.75">
      <c r="B3" s="1"/>
    </row>
    <row r="4" spans="2:10" ht="12.75">
      <c r="B4" s="33" t="s">
        <v>43</v>
      </c>
      <c r="G4" s="33" t="s">
        <v>44</v>
      </c>
      <c r="H4" s="27"/>
      <c r="I4" s="28" t="s">
        <v>15</v>
      </c>
      <c r="J4" s="29"/>
    </row>
    <row r="5" spans="2:14" ht="12.75">
      <c r="B5" s="6" t="s">
        <v>14</v>
      </c>
      <c r="C5" s="7" t="s">
        <v>15</v>
      </c>
      <c r="D5" s="7" t="s">
        <v>16</v>
      </c>
      <c r="E5" s="7" t="s">
        <v>15</v>
      </c>
      <c r="G5" s="6" t="s">
        <v>12</v>
      </c>
      <c r="H5" s="7" t="s">
        <v>39</v>
      </c>
      <c r="I5" s="8" t="s">
        <v>40</v>
      </c>
      <c r="J5" s="7" t="s">
        <v>41</v>
      </c>
      <c r="K5" s="7" t="s">
        <v>42</v>
      </c>
      <c r="L5" s="8" t="s">
        <v>13</v>
      </c>
      <c r="M5" s="7" t="s">
        <v>15</v>
      </c>
      <c r="N5" s="7" t="s">
        <v>42</v>
      </c>
    </row>
    <row r="6" spans="2:14" ht="12.75">
      <c r="B6" s="15" t="s">
        <v>17</v>
      </c>
      <c r="C6" s="22"/>
      <c r="D6" s="18" t="s">
        <v>18</v>
      </c>
      <c r="E6" s="12"/>
      <c r="G6" s="2" t="s">
        <v>0</v>
      </c>
      <c r="H6" s="12"/>
      <c r="I6" s="37"/>
      <c r="J6" s="12"/>
      <c r="K6" s="37"/>
      <c r="L6" s="40" t="s">
        <v>1</v>
      </c>
      <c r="M6" s="37"/>
      <c r="N6" s="12"/>
    </row>
    <row r="7" spans="2:14" ht="12.75">
      <c r="B7" s="3" t="s">
        <v>19</v>
      </c>
      <c r="C7" s="23">
        <v>8300</v>
      </c>
      <c r="D7" s="19" t="s">
        <v>20</v>
      </c>
      <c r="E7" s="9"/>
      <c r="G7" s="3" t="s">
        <v>2</v>
      </c>
      <c r="H7" s="10">
        <v>2500</v>
      </c>
      <c r="I7" s="30"/>
      <c r="J7" s="10">
        <f>H7</f>
        <v>2500</v>
      </c>
      <c r="K7" s="30">
        <v>2500</v>
      </c>
      <c r="L7" s="19" t="s">
        <v>3</v>
      </c>
      <c r="M7" s="30">
        <v>7500</v>
      </c>
      <c r="N7" s="10">
        <v>7500</v>
      </c>
    </row>
    <row r="8" spans="2:14" ht="12.75">
      <c r="B8" s="3" t="s">
        <v>21</v>
      </c>
      <c r="C8" s="23">
        <v>-300</v>
      </c>
      <c r="D8" s="19" t="s">
        <v>37</v>
      </c>
      <c r="E8" s="10">
        <v>39000</v>
      </c>
      <c r="G8" s="3" t="s">
        <v>4</v>
      </c>
      <c r="H8" s="10">
        <v>9000</v>
      </c>
      <c r="I8" s="38">
        <v>1800</v>
      </c>
      <c r="J8" s="10">
        <f>H8-I8</f>
        <v>7200</v>
      </c>
      <c r="K8" s="30">
        <v>9000</v>
      </c>
      <c r="L8" s="41" t="s">
        <v>38</v>
      </c>
      <c r="M8" s="45">
        <f>C19</f>
        <v>860</v>
      </c>
      <c r="N8" s="32"/>
    </row>
    <row r="9" spans="2:14" ht="12.75">
      <c r="B9" s="3" t="s">
        <v>22</v>
      </c>
      <c r="C9" s="23">
        <v>3960</v>
      </c>
      <c r="D9" s="20" t="s">
        <v>23</v>
      </c>
      <c r="E9" s="10">
        <f>SUM(E7:E8)</f>
        <v>39000</v>
      </c>
      <c r="G9" s="4" t="s">
        <v>5</v>
      </c>
      <c r="H9" s="10">
        <f>SUM(H7:H8)</f>
        <v>11500</v>
      </c>
      <c r="I9" s="30">
        <f>SUM(I7:I8)</f>
        <v>1800</v>
      </c>
      <c r="J9" s="10">
        <f>SUM(J7:J8)</f>
        <v>9700</v>
      </c>
      <c r="K9" s="30">
        <f>SUM(K7:K8)</f>
        <v>11500</v>
      </c>
      <c r="L9" s="42" t="s">
        <v>5</v>
      </c>
      <c r="M9" s="30">
        <f>SUM(M7:M8)</f>
        <v>8360</v>
      </c>
      <c r="N9" s="10">
        <f>SUM(N7:N8)</f>
        <v>7500</v>
      </c>
    </row>
    <row r="10" spans="2:14" ht="12.75">
      <c r="B10" s="3" t="s">
        <v>24</v>
      </c>
      <c r="C10" s="23">
        <v>1000</v>
      </c>
      <c r="D10" s="19"/>
      <c r="E10" s="9"/>
      <c r="G10" s="2" t="s">
        <v>7</v>
      </c>
      <c r="H10" s="10"/>
      <c r="I10" s="30"/>
      <c r="J10" s="10"/>
      <c r="K10" s="30"/>
      <c r="L10" s="43" t="s">
        <v>6</v>
      </c>
      <c r="M10" s="30"/>
      <c r="N10" s="32"/>
    </row>
    <row r="11" spans="2:14" ht="12.75">
      <c r="B11" s="3" t="s">
        <v>25</v>
      </c>
      <c r="C11" s="23">
        <v>16000</v>
      </c>
      <c r="D11" s="18" t="s">
        <v>27</v>
      </c>
      <c r="E11" s="9"/>
      <c r="G11" s="3" t="s">
        <v>9</v>
      </c>
      <c r="H11" s="10">
        <v>1100</v>
      </c>
      <c r="I11" s="30"/>
      <c r="J11" s="56">
        <f>H11</f>
        <v>1100</v>
      </c>
      <c r="K11" s="57">
        <v>800</v>
      </c>
      <c r="L11" s="19" t="s">
        <v>8</v>
      </c>
      <c r="M11" s="30">
        <v>4900</v>
      </c>
      <c r="N11" s="10">
        <v>5600</v>
      </c>
    </row>
    <row r="12" spans="2:14" ht="12.75">
      <c r="B12" s="3" t="s">
        <v>26</v>
      </c>
      <c r="C12" s="23">
        <v>7000</v>
      </c>
      <c r="D12" s="18" t="s">
        <v>29</v>
      </c>
      <c r="E12" s="9"/>
      <c r="G12" s="3" t="s">
        <v>46</v>
      </c>
      <c r="H12" s="10">
        <v>1000</v>
      </c>
      <c r="I12" s="46"/>
      <c r="J12" s="56">
        <f>H12</f>
        <v>1000</v>
      </c>
      <c r="K12" s="58"/>
      <c r="L12" s="19" t="s">
        <v>47</v>
      </c>
      <c r="M12" s="57">
        <v>1500</v>
      </c>
      <c r="N12" s="32"/>
    </row>
    <row r="13" spans="2:14" ht="12.75">
      <c r="B13" s="3" t="s">
        <v>28</v>
      </c>
      <c r="C13" s="23"/>
      <c r="D13" s="5"/>
      <c r="E13" s="9"/>
      <c r="G13" s="3" t="s">
        <v>10</v>
      </c>
      <c r="H13" s="10">
        <f>M15-J9-J11-J12</f>
        <v>2960</v>
      </c>
      <c r="I13" s="30"/>
      <c r="J13" s="10">
        <f>H13</f>
        <v>2960</v>
      </c>
      <c r="K13" s="30">
        <f>N15-K9-K11</f>
        <v>800</v>
      </c>
      <c r="L13" s="19"/>
      <c r="M13" s="30"/>
      <c r="N13" s="10"/>
    </row>
    <row r="14" spans="2:14" ht="12.75">
      <c r="B14" s="3" t="s">
        <v>30</v>
      </c>
      <c r="C14" s="23">
        <v>1800</v>
      </c>
      <c r="D14" s="19"/>
      <c r="E14" s="9"/>
      <c r="G14" s="4" t="s">
        <v>5</v>
      </c>
      <c r="H14" s="31">
        <f>SUM(H11:H13)</f>
        <v>5060</v>
      </c>
      <c r="I14" s="39"/>
      <c r="J14" s="31">
        <f>SUM(J11:J13)</f>
        <v>5060</v>
      </c>
      <c r="K14" s="39">
        <f>SUM(K11:K13)</f>
        <v>1600</v>
      </c>
      <c r="L14" s="44" t="s">
        <v>5</v>
      </c>
      <c r="M14" s="39">
        <f>SUM(M11:M13)</f>
        <v>6400</v>
      </c>
      <c r="N14" s="31">
        <f>SUM(N11:N13)</f>
        <v>5600</v>
      </c>
    </row>
    <row r="15" spans="2:14" ht="12.75">
      <c r="B15" s="16" t="s">
        <v>5</v>
      </c>
      <c r="C15" s="23">
        <f>SUM(C7:C14)</f>
        <v>37760</v>
      </c>
      <c r="D15" s="19"/>
      <c r="E15" s="9"/>
      <c r="G15" s="13" t="s">
        <v>11</v>
      </c>
      <c r="H15" s="11">
        <f>H9+H14</f>
        <v>16560</v>
      </c>
      <c r="I15" s="11"/>
      <c r="J15" s="11">
        <f>J9+J14</f>
        <v>14760</v>
      </c>
      <c r="K15" s="11">
        <f>K9+K14</f>
        <v>13100</v>
      </c>
      <c r="L15" s="14" t="s">
        <v>11</v>
      </c>
      <c r="M15" s="11">
        <f>M9+M14</f>
        <v>14760</v>
      </c>
      <c r="N15" s="11">
        <f>N9+N14</f>
        <v>13100</v>
      </c>
    </row>
    <row r="16" spans="2:11" ht="15.75">
      <c r="B16" s="15" t="s">
        <v>31</v>
      </c>
      <c r="C16" s="23">
        <v>280</v>
      </c>
      <c r="D16" s="19"/>
      <c r="E16" s="9"/>
      <c r="G16" s="47"/>
      <c r="H16" s="48"/>
      <c r="I16" s="48"/>
      <c r="J16" s="48"/>
      <c r="K16" s="48"/>
    </row>
    <row r="17" spans="2:11" ht="12.75">
      <c r="B17" s="15" t="s">
        <v>32</v>
      </c>
      <c r="C17" s="23">
        <v>100</v>
      </c>
      <c r="D17" s="19"/>
      <c r="E17" s="9"/>
      <c r="G17" s="48"/>
      <c r="H17" s="48"/>
      <c r="I17" s="48"/>
      <c r="J17" s="48"/>
      <c r="K17" s="48"/>
    </row>
    <row r="18" spans="2:11" ht="12.75">
      <c r="B18" s="17" t="s">
        <v>33</v>
      </c>
      <c r="C18" s="23">
        <f>C15+C16+C17</f>
        <v>38140</v>
      </c>
      <c r="D18" s="21" t="s">
        <v>34</v>
      </c>
      <c r="E18" s="10">
        <f>E9</f>
        <v>39000</v>
      </c>
      <c r="G18" s="50" t="s">
        <v>49</v>
      </c>
      <c r="H18" s="53">
        <f>J11</f>
        <v>1100</v>
      </c>
      <c r="I18" s="48"/>
      <c r="J18" s="48"/>
      <c r="K18" s="48"/>
    </row>
    <row r="19" spans="2:11" ht="12.75">
      <c r="B19" s="17" t="s">
        <v>35</v>
      </c>
      <c r="C19" s="23">
        <f>IF(E18&gt;C18,E18-C18," ")</f>
        <v>860</v>
      </c>
      <c r="D19" s="21" t="s">
        <v>36</v>
      </c>
      <c r="E19" s="25" t="str">
        <f>IF(E18&gt;C18," ",C18-E18)</f>
        <v> </v>
      </c>
      <c r="G19" s="36" t="s">
        <v>50</v>
      </c>
      <c r="H19" s="35">
        <f>J12</f>
        <v>1000</v>
      </c>
      <c r="I19" s="48"/>
      <c r="J19" s="48"/>
      <c r="K19" s="48"/>
    </row>
    <row r="20" spans="2:11" ht="12.75">
      <c r="B20" s="13" t="s">
        <v>11</v>
      </c>
      <c r="C20" s="24">
        <f>C18+C19</f>
        <v>39000</v>
      </c>
      <c r="D20" s="26" t="s">
        <v>11</v>
      </c>
      <c r="E20" s="11">
        <f>E18</f>
        <v>39000</v>
      </c>
      <c r="G20" s="51" t="s">
        <v>51</v>
      </c>
      <c r="H20" s="52">
        <f>M12</f>
        <v>1500</v>
      </c>
      <c r="I20" s="48"/>
      <c r="J20" s="48"/>
      <c r="K20" s="48"/>
    </row>
    <row r="21" spans="7:11" ht="12.75">
      <c r="G21" s="54" t="s">
        <v>52</v>
      </c>
      <c r="H21" s="55">
        <f>H18+H19-H20</f>
        <v>600</v>
      </c>
      <c r="I21" s="48"/>
      <c r="J21" s="48"/>
      <c r="K21" s="48"/>
    </row>
    <row r="22" spans="7:11" ht="12.75">
      <c r="G22" s="48"/>
      <c r="H22" s="49"/>
      <c r="I22" s="48"/>
      <c r="J22" s="48"/>
      <c r="K22" s="48"/>
    </row>
    <row r="26" ht="12.75">
      <c r="G26" s="34"/>
    </row>
    <row r="27" ht="12.75">
      <c r="L27" s="34" t="s">
        <v>45</v>
      </c>
    </row>
  </sheetData>
  <hyperlinks>
    <hyperlink ref="L27" location="'2'!Z2" display="Réponses"/>
  </hyperlink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Oulé</dc:creator>
  <cp:keywords/>
  <dc:description/>
  <cp:lastModifiedBy>crigon</cp:lastModifiedBy>
  <dcterms:created xsi:type="dcterms:W3CDTF">2004-09-14T20:23:26Z</dcterms:created>
  <dcterms:modified xsi:type="dcterms:W3CDTF">2004-11-29T23:55:06Z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